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emailpsuac-my.sharepoint.com/personal/hason_s_psu_ac_th/Documents/Document/"/>
    </mc:Choice>
  </mc:AlternateContent>
  <xr:revisionPtr revIDLastSave="1027" documentId="8_{49AEB4F5-A8FE-4751-83F6-6E2B1B279F6C}" xr6:coauthVersionLast="47" xr6:coauthVersionMax="47" xr10:uidLastSave="{38442683-6880-4C99-A6E7-B41627CB1C1C}"/>
  <bookViews>
    <workbookView xWindow="-120" yWindow="-120" windowWidth="29040" windowHeight="15840" firstSheet="2" xr2:uid="{890556D2-7E53-42A3-ABBF-C675B438E0CE}"/>
  </bookViews>
  <sheets>
    <sheet name="การใช้ห้องประชุม สนข." sheetId="1" r:id="rId1"/>
    <sheet name="กราฟเปรียบเทียบ" sheetId="2" r:id="rId2"/>
    <sheet name="การใช้หอประชุมของ สนอ.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U18" i="1"/>
  <c r="T18" i="1"/>
  <c r="U10" i="1"/>
  <c r="T10" i="1"/>
  <c r="U20" i="1"/>
  <c r="T20" i="1"/>
  <c r="R20" i="1"/>
  <c r="S17" i="1"/>
  <c r="S16" i="1"/>
  <c r="S14" i="1"/>
  <c r="S13" i="1"/>
  <c r="S10" i="1"/>
  <c r="R10" i="1"/>
  <c r="S18" i="1"/>
  <c r="S20" i="1" s="1"/>
  <c r="R18" i="1"/>
  <c r="S9" i="1"/>
  <c r="S8" i="1"/>
  <c r="S7" i="1"/>
  <c r="S6" i="1"/>
  <c r="S5" i="1"/>
  <c r="S4" i="1"/>
  <c r="S3" i="1"/>
  <c r="S2" i="1"/>
  <c r="D11" i="2"/>
  <c r="D10" i="2"/>
  <c r="D9" i="2"/>
  <c r="D8" i="2"/>
  <c r="C11" i="2"/>
  <c r="C10" i="2"/>
  <c r="C9" i="2"/>
  <c r="Q17" i="1"/>
  <c r="Q16" i="1"/>
  <c r="Q15" i="1"/>
  <c r="Q14" i="1"/>
  <c r="Q13" i="1"/>
  <c r="O17" i="1"/>
  <c r="O16" i="1"/>
  <c r="O15" i="1"/>
  <c r="O14" i="1"/>
  <c r="O13" i="1"/>
  <c r="M17" i="1"/>
  <c r="M16" i="1"/>
  <c r="M15" i="1"/>
  <c r="M14" i="1"/>
  <c r="M13" i="1"/>
  <c r="L18" i="1"/>
  <c r="M18" i="1"/>
  <c r="N18" i="1"/>
  <c r="O18" i="1"/>
  <c r="P18" i="1"/>
  <c r="Q18" i="1"/>
  <c r="Q9" i="1"/>
  <c r="Q8" i="1"/>
  <c r="Q7" i="1"/>
  <c r="Q6" i="1"/>
  <c r="Q5" i="1"/>
  <c r="Q4" i="1"/>
  <c r="Q3" i="1"/>
  <c r="Q2" i="1"/>
  <c r="O9" i="1"/>
  <c r="O8" i="1"/>
  <c r="O7" i="1"/>
  <c r="O6" i="1"/>
  <c r="O5" i="1"/>
  <c r="O4" i="1"/>
  <c r="O3" i="1"/>
  <c r="O2" i="1"/>
  <c r="M9" i="1"/>
  <c r="M8" i="1"/>
  <c r="M7" i="1"/>
  <c r="M6" i="1"/>
  <c r="M5" i="1"/>
  <c r="M4" i="1"/>
  <c r="M3" i="1"/>
  <c r="M2" i="1"/>
  <c r="L10" i="1"/>
  <c r="M10" i="1"/>
  <c r="N10" i="1"/>
  <c r="N20" i="1" s="1"/>
  <c r="O10" i="1"/>
  <c r="O20" i="1" s="1"/>
  <c r="P10" i="1"/>
  <c r="P20" i="1" s="1"/>
  <c r="Q10" i="1"/>
  <c r="Q20" i="1" s="1"/>
  <c r="E20" i="1"/>
  <c r="C20" i="1"/>
  <c r="D20" i="1"/>
  <c r="F20" i="1"/>
  <c r="G20" i="1"/>
  <c r="H20" i="1"/>
  <c r="I20" i="1"/>
  <c r="J20" i="1"/>
  <c r="K20" i="1"/>
  <c r="L20" i="1"/>
  <c r="M20" i="1"/>
  <c r="K17" i="1"/>
  <c r="K16" i="1"/>
  <c r="K15" i="1"/>
  <c r="K14" i="1"/>
  <c r="K13" i="1"/>
  <c r="K18" i="1" s="1"/>
  <c r="I17" i="1"/>
  <c r="I16" i="1"/>
  <c r="I15" i="1"/>
  <c r="I14" i="1"/>
  <c r="I13" i="1"/>
  <c r="I18" i="1" s="1"/>
  <c r="G17" i="1"/>
  <c r="G16" i="1"/>
  <c r="G15" i="1"/>
  <c r="G14" i="1"/>
  <c r="G13" i="1"/>
  <c r="G18" i="1" s="1"/>
  <c r="E17" i="1"/>
  <c r="E16" i="1"/>
  <c r="E15" i="1"/>
  <c r="E14" i="1"/>
  <c r="E13" i="1"/>
  <c r="E18" i="1" s="1"/>
  <c r="K9" i="1"/>
  <c r="K8" i="1"/>
  <c r="K7" i="1"/>
  <c r="K6" i="1"/>
  <c r="K5" i="1"/>
  <c r="K4" i="1"/>
  <c r="K3" i="1"/>
  <c r="K2" i="1"/>
  <c r="K10" i="1" s="1"/>
  <c r="I9" i="1"/>
  <c r="I8" i="1"/>
  <c r="I7" i="1"/>
  <c r="I6" i="1"/>
  <c r="I5" i="1"/>
  <c r="I4" i="1"/>
  <c r="I3" i="1"/>
  <c r="I2" i="1"/>
  <c r="I10" i="1" s="1"/>
  <c r="G9" i="1"/>
  <c r="G8" i="1"/>
  <c r="G7" i="1"/>
  <c r="G6" i="1"/>
  <c r="G5" i="1"/>
  <c r="G4" i="1"/>
  <c r="G3" i="1"/>
  <c r="G2" i="1"/>
  <c r="G10" i="1" s="1"/>
  <c r="E9" i="1"/>
  <c r="E8" i="1"/>
  <c r="E7" i="1"/>
  <c r="E6" i="1"/>
  <c r="E5" i="1"/>
  <c r="E4" i="1"/>
  <c r="E3" i="1"/>
  <c r="E2" i="1"/>
  <c r="E10" i="1" s="1"/>
  <c r="C2" i="1"/>
  <c r="C17" i="1"/>
  <c r="C16" i="1"/>
  <c r="C15" i="1"/>
  <c r="C13" i="1"/>
  <c r="C14" i="1"/>
  <c r="C9" i="1"/>
  <c r="C8" i="1"/>
  <c r="C7" i="1"/>
  <c r="C6" i="1"/>
  <c r="C5" i="1"/>
  <c r="C4" i="1"/>
  <c r="C3" i="1"/>
  <c r="C10" i="1" s="1"/>
  <c r="B10" i="1"/>
  <c r="C4" i="2"/>
  <c r="D18" i="1"/>
  <c r="D5" i="2" s="1"/>
  <c r="F18" i="1"/>
  <c r="D6" i="2" s="1"/>
  <c r="H18" i="1"/>
  <c r="D7" i="2" s="1"/>
  <c r="J18" i="1"/>
  <c r="B18" i="1"/>
  <c r="D4" i="2" s="1"/>
  <c r="D16" i="2" s="1"/>
  <c r="Z17" i="1"/>
  <c r="Z16" i="1"/>
  <c r="Z15" i="1"/>
  <c r="Z14" i="1"/>
  <c r="Z13" i="1"/>
  <c r="Z3" i="1"/>
  <c r="Z4" i="1"/>
  <c r="Z5" i="1"/>
  <c r="Z6" i="1"/>
  <c r="Z7" i="1"/>
  <c r="Z8" i="1"/>
  <c r="Z9" i="1"/>
  <c r="Z2" i="1"/>
  <c r="D10" i="1"/>
  <c r="F10" i="1"/>
  <c r="H10" i="1"/>
  <c r="J10" i="1"/>
  <c r="C18" i="1" l="1"/>
  <c r="C8" i="2"/>
  <c r="C7" i="2"/>
  <c r="C6" i="2"/>
  <c r="C5" i="2"/>
  <c r="C16" i="2" s="1"/>
  <c r="B20" i="1"/>
</calcChain>
</file>

<file path=xl/sharedStrings.xml><?xml version="1.0" encoding="utf-8"?>
<sst xmlns="http://schemas.openxmlformats.org/spreadsheetml/2006/main" count="230" uniqueCount="129">
  <si>
    <t>ห้องประชุมทางไกล</t>
  </si>
  <si>
    <t>ม.ค.</t>
  </si>
  <si>
    <t>ผู้เข้าร่วม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</si>
  <si>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</si>
  <si>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</si>
  <si>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</si>
  <si>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</si>
  <si>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</si>
  <si>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</si>
  <si>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</si>
  <si>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</si>
  <si>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</si>
  <si>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</si>
  <si>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</si>
  <si>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ห้องประชุมเจริญประดิษฐ์ (ปัตตานี) 40 ที่นั่ง</t>
  </si>
  <si>
    <t>ห้องประชุมตันหยงเปาว์ (ปัตตานี) 15 ที่นั่ง</t>
  </si>
  <si>
    <t>ห้องประชุมรูสะมิแล (สนอ.ปัตตานี) 64 ที่นั่ง</t>
  </si>
  <si>
    <t>ห้องประชุมวิจารณ์ศุภกิจ (ปัตตานี) 80 ที่นั่ง</t>
  </si>
  <si>
    <t>ห้องประชุมปริชญากร (ปัตตานี) 200 ที่นั่ง</t>
  </si>
  <si>
    <t>ห้องประชุมปัตตานีภิรมย์ 30 ที่นั่ง</t>
  </si>
  <si>
    <t>ห้องประชุมศรีตรัง (ปัตตานี) 15 ที่นั่ง</t>
  </si>
  <si>
    <t>ห้องประชุมตันหยงลุโละ 15 ที่นั่ง</t>
  </si>
  <si>
    <t>รวมห้้องประชุมทางไกล (จำนวนครั้ง และ จำนวนผู้เข้าร่วม)</t>
  </si>
  <si>
    <t>ห้องประชุมทั่วไป</t>
  </si>
  <si>
    <t>ห้องประชุมปรีดา 30 ที่นั่ง</t>
  </si>
  <si>
    <t>ห้องประชุมฤาดี 30 ที่นั่ง</t>
  </si>
  <si>
    <t>ห้องประชุมปะกาฮะรัง 20 ที่นั่ง</t>
  </si>
  <si>
    <t>ห้องประชุมตะโละสะมิแล 30 ที่นั่ง</t>
  </si>
  <si>
    <t>หอประชุมชูเกียรติ สำนักงานอธิการบดี 450 ที่นั่ง</t>
  </si>
  <si>
    <t>รวมห้องประชุมทั่วไป (จำนวนครั้ง และ จำนวนผู้เข้าร่วม)</t>
  </si>
  <si>
    <t>รวมทั้งสิ้น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</si>
  <si>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</si>
  <si>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</si>
  <si>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</si>
  <si>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</si>
  <si>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</si>
  <si>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</si>
  <si>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</si>
  <si>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</si>
  <si>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</si>
  <si>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</si>
  <si>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</si>
  <si>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</si>
  <si>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</si>
  <si>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จำนวนรวม (ครั้ง)</t>
  </si>
  <si>
    <t>การใช้หอประชุมของอาคารสำนักงานอธิการบดี วิทยาเขตปัตตานี ตั้งแต่เดือน มกราคม2568 ถึง ตุลาคม 2568</t>
  </si>
  <si>
    <t>ประจำเดือนมกราคม 2568</t>
  </si>
  <si>
    <t>ลำดับ</t>
  </si>
  <si>
    <t>ชื่อกิจกรรม</t>
  </si>
  <si>
    <t>วันที่ใช้งาน</t>
  </si>
  <si>
    <t>จำนวนผู้เข้าร่วม
(คน)</t>
  </si>
  <si>
    <t>หน่วยงานที่จัด</t>
  </si>
  <si>
    <t>จัดกิจกรรมขอบคุณบุคลากร สนข. (งานปีใหม่)</t>
  </si>
  <si>
    <t>8-10</t>
  </si>
  <si>
    <t>งานสารบรรณ</t>
  </si>
  <si>
    <t>จัดโครงการวันครู ประจำปี 2568</t>
  </si>
  <si>
    <t>16</t>
  </si>
  <si>
    <t>คณะศึกษาศาสตร์</t>
  </si>
  <si>
    <t>จัดปฐมนิเทศนักศึกษากู้ยืม กยศ. ปีการศึกษา 2567</t>
  </si>
  <si>
    <t>20-22</t>
  </si>
  <si>
    <t>งานทุนการศึกษาและพัฒนาทักษะอาชีพ</t>
  </si>
  <si>
    <t>ประจำเดือนกุมภาพันธ์ 2568</t>
  </si>
  <si>
    <t xml:space="preserve">จัดแสดงโขนสงขลานครินทร์ </t>
  </si>
  <si>
    <t xml:space="preserve">20-23 </t>
  </si>
  <si>
    <t xml:space="preserve">สถาบันกัลยาณิวัฒนา มหาวิทยาลัยสงขลานครินทร์ </t>
  </si>
  <si>
    <t>โครงการรับหมวกและขีดหมวกพยาบาล</t>
  </si>
  <si>
    <t>24-25</t>
  </si>
  <si>
    <t>คณะพยาบาลศาสตร์ วิทยาเขตปัตตานี</t>
  </si>
  <si>
    <t>จัดโครงการ Teen Talk Season 2</t>
  </si>
  <si>
    <t>26-27</t>
  </si>
  <si>
    <t>คณะมนุษยศาสตร์</t>
  </si>
  <si>
    <t>ประจำเดือน มีนาคม2568</t>
  </si>
  <si>
    <t xml:space="preserve">โครงการปัจฉิมนิเทศนักศึกษาคณะรัฐศาสตร์ </t>
  </si>
  <si>
    <t xml:space="preserve">คณะรัฐศาสตร์ </t>
  </si>
  <si>
    <t>รับรายงานตัวสำหรับผู้เข้าสอบ ก.พ. ประจำปี 68</t>
  </si>
  <si>
    <t>28-30</t>
  </si>
  <si>
    <t>กองบริหารวิชาการและวิจัยวิทยาเขตปัตตานี</t>
  </si>
  <si>
    <t>* ในเดือนนี้ มีการปรับปรุงหอประชุมชูเกียรติ *</t>
  </si>
  <si>
    <t>ประจำเดือน เมษายน2568</t>
  </si>
  <si>
    <t>25-27</t>
  </si>
  <si>
    <t>ประจำเดือน พฤษภาคม2568</t>
  </si>
  <si>
    <t>23-25</t>
  </si>
  <si>
    <t>ประจำเดือน มิถุนายน2568</t>
  </si>
  <si>
    <t xml:space="preserve">โครงการประชุมผู้ปกครองสำหรับนักศึกษาชั้นปีที่ 1 
ปีการศึกษา 2568 </t>
  </si>
  <si>
    <t>11-12</t>
  </si>
  <si>
    <t>400-450</t>
  </si>
  <si>
    <t xml:space="preserve">คณะศึกษาศาสตร์ </t>
  </si>
  <si>
    <t>ต้อนรับนักศึกษาใหม่ งานตัวขึ้นทะเบียนเป็นนักศึกษา</t>
  </si>
  <si>
    <t>23</t>
  </si>
  <si>
    <t>กองบริหารวิชาการและวิจัยวิทยาเขตปัตตานี 
งานทะเบียนและรับนักศึกษา</t>
  </si>
  <si>
    <t>ประจำเดือน กรกฎาคม2568</t>
  </si>
  <si>
    <t>จัดพิธีไหว้ครู ประจำปีการศึกษา 2568</t>
  </si>
  <si>
    <t>2-3</t>
  </si>
  <si>
    <t>กองพัฒนานักศึกษาและศิษย์เก่าสัมพันธ์ 
วิทยาเขตปัตตานี งานพัฒนาศักยภาพนักศึกษา</t>
  </si>
  <si>
    <t>ให้บริการเปิดสมุดบัญชีธนาคารอิสลามนักศึกษากองทุนเงินให้กู้ยืมเพื่อการศึกษา (กยศ.) ปีการศึกษา 2568</t>
  </si>
  <si>
    <t>7-8</t>
  </si>
  <si>
    <t xml:space="preserve">งานทุนการศึกษาและพัฒนาทักษะอาชีพ </t>
  </si>
  <si>
    <t>รับสมุดบัญชีธนาคารอิสลามนักศึกษากองทุนเงินให้กู้ยืมเพื่อการศึกษา (กยศ.) ปีการศึกษา 2569</t>
  </si>
  <si>
    <t>จัดโครงการ New life in University</t>
  </si>
  <si>
    <t>29-30</t>
  </si>
  <si>
    <t>คณะรัฐศาสตร์ งานพัฒนานักศึกษา</t>
  </si>
  <si>
    <t>ประจำเดือน สิงหาคม2568</t>
  </si>
  <si>
    <t>จัดโครงการสัมมนาการปกครองท้องถิ่นไทย หัวข้อ
ท้องถิ่น ภายใต้เงารัฐราชการ</t>
  </si>
  <si>
    <t>3-4</t>
  </si>
  <si>
    <t>จัดโครงการสัมมนาการปกครองท้องถิ่นไทย หัวข้อ
ผู้นำระดับชาติกับผู้นำระดับท้องถิ่น</t>
  </si>
  <si>
    <t>17-18</t>
  </si>
  <si>
    <t>โครงการรับเสื้อโครงการ“On the road to Clinical Psychologist”</t>
  </si>
  <si>
    <t>19-20</t>
  </si>
  <si>
    <t>จัดสัมมนาหัวข้อ ความโกลาหลท่ามกลางมรสุมวิกฤตกับอนาคตการเมืองไทย</t>
  </si>
  <si>
    <t>คณะรัฐศาสตร์</t>
  </si>
  <si>
    <t>จัดแสดงโขนเยาวชนชายแดนใต้</t>
  </si>
  <si>
    <t>30-31</t>
  </si>
  <si>
    <t>สำนักงานวัฒนธรรมจังหวัดปัตตานี</t>
  </si>
  <si>
    <t>ประจำเดือน กันยายน2568</t>
  </si>
  <si>
    <t>จัดงาน ม.อ.วิชาการ ประจำปี 2568</t>
  </si>
  <si>
    <t xml:space="preserve">กองบริหารวิชาการและวิจัยวิทยาเขตปัตตานี </t>
  </si>
  <si>
    <t>จัดกิจกรรมโครงการ EDU Carnival</t>
  </si>
  <si>
    <t>12-14</t>
  </si>
  <si>
    <t>จัดงาน “การแสดงวงดนตรี Thai Symphony Orchestra” ในประเด็น “การแสดงดนตรีประจาชาติบทความหลากหลาย 4 ภูมิภาค”</t>
  </si>
  <si>
    <t>คณะศิลปกรรมศาสตร์ สาขาวิชาดนตรีวิจักขณ์</t>
  </si>
  <si>
    <t>ฝึกซ้อมบัณฑิตในงานพระราชทานปริญญาบัตรประจำปีการศึกษา 2567</t>
  </si>
  <si>
    <t xml:space="preserve">
คณะมนุษยศาสตร์และสังคมศาสตร์</t>
  </si>
  <si>
    <t>จัดกิจกรรมการแสดงละครเวทีภาษาอังกฤษ</t>
  </si>
  <si>
    <t>25-26</t>
  </si>
  <si>
    <t>คณะมนุษยศาสตรและสังคมศาสตร์</t>
  </si>
  <si>
    <t>จัดโครงการ Teen Talk Theatre of Dreams</t>
  </si>
  <si>
    <t>ประจำเดือน ตุลาคม2568</t>
  </si>
  <si>
    <t xml:space="preserve">จัดโครงการ สอ.มอ. สัญจรพบสมาชิก วิทยาเขตปัตตานี </t>
  </si>
  <si>
    <t xml:space="preserve">สหกรณ์ออมทรัพย์มหาวิทยาลัยสงขลานครินทร์ จำกัด (สอ.มอ.)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</si>
</sst>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6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TH Sarabun New"/>
      <family val="2"/>
      <charset val="222"/>
    </font>
    <font>
      <sz val="16"/>
      <color rgb="FF1F1F1F"/>
      <name val="TH SarabunPSK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87" fontId="0" fillId="0" borderId="1" xfId="0" applyNumberFormat="1" applyBorder="1" applyAlignment="1">
      <alignment horizontal="center"/>
    </xf>
    <xf numFmtId="187" fontId="0" fillId="0" borderId="2" xfId="0" applyNumberForma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187" fontId="2" fillId="3" borderId="1" xfId="0" applyNumberFormat="1" applyFont="1" applyFill="1" applyBorder="1" applyAlignment="1">
      <alignment horizontal="center"/>
    </xf>
    <xf numFmtId="187" fontId="2" fillId="3" borderId="2" xfId="0" applyNumberFormat="1" applyFont="1" applyFill="1" applyBorder="1" applyAlignment="1">
      <alignment horizontal="center"/>
    </xf>
    <xf numFmtId="0" fontId="2" fillId="0" borderId="0" xfId="0" applyFont="1"/>
    <xf numFmtId="187" fontId="2" fillId="4" borderId="1" xfId="0" applyNumberFormat="1" applyFont="1" applyFill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187" fontId="2" fillId="4" borderId="3" xfId="0" applyNumberFormat="1" applyFont="1" applyFill="1" applyBorder="1" applyAlignment="1">
      <alignment horizontal="center"/>
    </xf>
    <xf numFmtId="0" fontId="3" fillId="0" borderId="1" xfId="0" applyFont="1" applyBorder="1"/>
    <xf numFmtId="187" fontId="0" fillId="0" borderId="4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3" fontId="0" fillId="0" borderId="5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5" xfId="0" applyBorder="1"/>
    <xf numFmtId="49" fontId="0" fillId="0" borderId="1" xfId="0" applyNumberFormat="1" applyBorder="1" applyAlignment="1">
      <alignment horizontal="center" wrapText="1"/>
    </xf>
    <xf numFmtId="16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87" fontId="0" fillId="7" borderId="1" xfId="0" applyNumberFormat="1" applyFill="1" applyBorder="1" applyAlignment="1">
      <alignment horizontal="center"/>
    </xf>
    <xf numFmtId="187" fontId="0" fillId="7" borderId="4" xfId="0" applyNumberFormat="1" applyFill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5" borderId="0" xfId="0" applyFill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7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ความถี่ของการประชุมในแต่ละเดือน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กราฟเปรียบเทียบ!$C$3</c:f>
              <c:strCache>
                <c:ptCount val="1"/>
                <c:pt idx="0">
                  <c:v>ห้องประชุมทางไกล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กราฟเปรียบเทียบ!$B$4:$B$12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กราฟเปรียบเทียบ!$C$4:$C$12</c:f>
              <c:numCache>
                <c:formatCode>General</c:formatCode>
                <c:ptCount val="9"/>
                <c:pt idx="0">
                  <c:v>122</c:v>
                </c:pt>
                <c:pt idx="1">
                  <c:v>140</c:v>
                </c:pt>
                <c:pt idx="2">
                  <c:v>126</c:v>
                </c:pt>
                <c:pt idx="3">
                  <c:v>96</c:v>
                </c:pt>
                <c:pt idx="4">
                  <c:v>122</c:v>
                </c:pt>
                <c:pt idx="5">
                  <c:v>105</c:v>
                </c:pt>
                <c:pt idx="6">
                  <c:v>115</c:v>
                </c:pt>
                <c:pt idx="7">
                  <c:v>129</c:v>
                </c:pt>
                <c:pt idx="8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A-445F-8F79-7DF55FDC6C70}"/>
            </c:ext>
          </c:extLst>
        </c:ser>
        <c:ser>
          <c:idx val="1"/>
          <c:order val="1"/>
          <c:tx>
            <c:strRef>
              <c:f>กราฟเปรียบเทียบ!$D$3</c:f>
              <c:strCache>
                <c:ptCount val="1"/>
                <c:pt idx="0">
                  <c:v>ห้องประชุมทั่วไป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กราฟเปรียบเทียบ!$B$4:$B$12</c:f>
              <c:strCache>
                <c:ptCount val="9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</c:strCache>
            </c:strRef>
          </c:cat>
          <c:val>
            <c:numRef>
              <c:f>กราฟเปรียบเทียบ!$D$4:$D$12</c:f>
              <c:numCache>
                <c:formatCode>General</c:formatCode>
                <c:ptCount val="9"/>
                <c:pt idx="0">
                  <c:v>38</c:v>
                </c:pt>
                <c:pt idx="1">
                  <c:v>33</c:v>
                </c:pt>
                <c:pt idx="2">
                  <c:v>22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31</c:v>
                </c:pt>
                <c:pt idx="7">
                  <c:v>34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A-445F-8F79-7DF55FDC6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04008"/>
        <c:axId val="349506056"/>
      </c:barChart>
      <c:catAx>
        <c:axId val="34950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506056"/>
        <c:crosses val="autoZero"/>
        <c:auto val="1"/>
        <c:lblAlgn val="ctr"/>
        <c:lblOffset val="100"/>
        <c:noMultiLvlLbl val="0"/>
      </c:catAx>
      <c:valAx>
        <c:axId val="349506056"/>
        <c:scaling>
          <c:orientation val="minMax"/>
          <c:max val="1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 PSK"/>
                    <a:ea typeface="TH Sarabun PSK"/>
                    <a:cs typeface="TH Sarabun PSK"/>
                  </a:defRPr>
                </a:pPr>
                <a:r>
                  <a:rPr lang="th-TH"/>
                  <a:t>จำนวน (ครั้ง)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H Sarabun PSK"/>
                  <a:ea typeface="TH Sarabun PSK"/>
                  <a:cs typeface="TH Sarabun PSK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349504008"/>
        <c:crosses val="autoZero"/>
        <c:crossBetween val="between"/>
      </c:valAx>
      <c:dTable>
        <c:showHorzBorder val="1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180975</xdr:rowOff>
    </xdr:from>
    <xdr:to>
      <xdr:col>12</xdr:col>
      <xdr:colOff>828675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ED9695-04B8-3C8E-5629-626035CEC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31D3-E69D-4D68-B9B7-23098A8495BC}">
  <dimension ref="A1:Z21"/>
  <sheetViews>
    <sheetView tabSelected="1" workbookViewId="0">
      <pane xSplit="1" topLeftCell="B1" activePane="topRight" state="frozen"/>
      <selection pane="topRight" activeCell="H17" sqref="H17"/>
    </sheetView>
  </sheetViews>
  <sheetFormatPr defaultRowHeight="18.75" customHeight="1"/>
  <cols>
    <col min="1" max="1" width="34.90625" bestFit="1" customWidth="1"/>
    <col min="2" max="2" width="8.7265625" style="1"/>
    <col min="3" max="3" width="9.36328125" style="1" bestFit="1" customWidth="1"/>
    <col min="4" max="25" width="8.7265625" style="1"/>
  </cols>
  <sheetData>
    <row r="1" spans="1:26" ht="20.25">
      <c r="A1" s="7" t="s">
        <v>0</v>
      </c>
      <c r="B1" s="8" t="s">
        <v>1</v>
      </c>
      <c r="C1" s="8" t="s">
        <v>2</v>
      </c>
      <c r="D1" s="8" t="s">
        <v>3</v>
      </c>
      <c r="E1" s="8" t="s">
        <v>2</v>
      </c>
      <c r="F1" s="8" t="s">
        <v>4</v>
      </c>
      <c r="G1" s="8" t="s">
        <v>2</v>
      </c>
      <c r="H1" s="8" t="s">
        <v>5</v>
      </c>
      <c r="I1" s="8" t="s">
        <v>2</v>
      </c>
      <c r="J1" s="8" t="s">
        <v>6</v>
      </c>
      <c r="K1" s="8" t="s">
        <v>2</v>
      </c>
      <c r="L1" s="8" t="s">
        <v>7</v>
      </c>
      <c r="M1" s="8" t="s">
        <v>2</v>
      </c>
      <c r="N1" s="20" t="s">
        <v>8</v>
      </c>
      <c r="O1" s="20" t="s">
        <v>2</v>
      </c>
      <c r="P1" s="20" t="s">
        <v>9</v>
      </c>
      <c r="Q1" s="8" t="s">
        <v>2</v>
      </c>
      <c r="R1" s="8" t="s">
        <v>10</v>
      </c>
      <c r="S1" s="8" t="s">
        <v>2</v>
      </c>
      <c r="T1" s="8" t="s">
        <v>11</v>
      </c>
      <c r="U1" s="8" t="s">
        <v>2</v>
      </c>
      <c r="V1" s="8" t="s">
        <v>12</v>
      </c>
      <c r="W1" s="8" t="s">
        <v>2</v>
      </c>
      <c r="X1" s="9" t="s">
        <v>13</v>
      </c>
      <c r="Y1" s="8" t="s">
        <v>2</v>
      </c>
    </row>
    <row r="2" spans="1:26">
      <c r="A2" s="2" t="s">
        <v>14</v>
      </c>
      <c r="B2" s="3">
        <v>17</v>
      </c>
      <c r="C2" s="3">
        <f>SUM(B2*40)</f>
        <v>680</v>
      </c>
      <c r="D2" s="3">
        <v>23</v>
      </c>
      <c r="E2" s="3">
        <f>SUM(D2*40)</f>
        <v>920</v>
      </c>
      <c r="F2" s="3">
        <v>21</v>
      </c>
      <c r="G2" s="3">
        <f>SUM(F2*40)</f>
        <v>840</v>
      </c>
      <c r="H2" s="3">
        <v>15</v>
      </c>
      <c r="I2" s="3">
        <f>SUM(H2*40)</f>
        <v>600</v>
      </c>
      <c r="J2" s="3">
        <v>23</v>
      </c>
      <c r="K2" s="3">
        <f>SUM(J2*40)</f>
        <v>920</v>
      </c>
      <c r="L2" s="3">
        <v>19</v>
      </c>
      <c r="M2" s="4">
        <f t="shared" ref="M2:M9" si="0">SUM(L2*40)</f>
        <v>760</v>
      </c>
      <c r="N2" s="18">
        <v>14</v>
      </c>
      <c r="O2" s="3">
        <f t="shared" ref="O2:O9" si="1">SUM(N2*40)</f>
        <v>560</v>
      </c>
      <c r="P2" s="18">
        <v>16</v>
      </c>
      <c r="Q2" s="19">
        <f>SUM(P2*40)</f>
        <v>640</v>
      </c>
      <c r="R2" s="3">
        <v>16</v>
      </c>
      <c r="S2" s="19">
        <f t="shared" ref="S2:S9" si="2">SUM(R2*40)</f>
        <v>640</v>
      </c>
      <c r="T2" s="3"/>
      <c r="U2" s="3"/>
      <c r="V2" s="3"/>
      <c r="W2" s="3"/>
      <c r="X2" s="4"/>
      <c r="Y2" s="3"/>
      <c r="Z2">
        <f>SUM(B2:X2)</f>
        <v>6724</v>
      </c>
    </row>
    <row r="3" spans="1:26">
      <c r="A3" s="2" t="s">
        <v>15</v>
      </c>
      <c r="B3" s="3">
        <v>23</v>
      </c>
      <c r="C3" s="3">
        <f>SUM(B3*15)</f>
        <v>345</v>
      </c>
      <c r="D3" s="3">
        <v>20</v>
      </c>
      <c r="E3" s="3">
        <f>SUM(D3*15)</f>
        <v>300</v>
      </c>
      <c r="F3" s="3">
        <v>20</v>
      </c>
      <c r="G3" s="3">
        <f>SUM(F3*15)</f>
        <v>300</v>
      </c>
      <c r="H3" s="3">
        <v>19</v>
      </c>
      <c r="I3" s="3">
        <f>SUM(H3*15)</f>
        <v>285</v>
      </c>
      <c r="J3" s="3">
        <v>19</v>
      </c>
      <c r="K3" s="3">
        <f>SUM(J3*15)</f>
        <v>285</v>
      </c>
      <c r="L3" s="3">
        <v>20</v>
      </c>
      <c r="M3" s="4">
        <f t="shared" si="0"/>
        <v>800</v>
      </c>
      <c r="N3" s="18">
        <v>23</v>
      </c>
      <c r="O3" s="3">
        <f t="shared" si="1"/>
        <v>920</v>
      </c>
      <c r="P3" s="18">
        <v>19</v>
      </c>
      <c r="Q3" s="19">
        <f t="shared" ref="Q3:Q9" si="3">SUM(P3*40)</f>
        <v>760</v>
      </c>
      <c r="R3" s="3">
        <v>21</v>
      </c>
      <c r="S3" s="19">
        <f t="shared" si="2"/>
        <v>840</v>
      </c>
      <c r="T3" s="3"/>
      <c r="U3" s="3"/>
      <c r="V3" s="3"/>
      <c r="W3" s="3"/>
      <c r="X3" s="4"/>
      <c r="Y3" s="3"/>
      <c r="Z3">
        <f t="shared" ref="Z3:Z9" si="4">SUM(B3:X3)</f>
        <v>5019</v>
      </c>
    </row>
    <row r="4" spans="1:26">
      <c r="A4" s="2" t="s">
        <v>16</v>
      </c>
      <c r="B4" s="3">
        <v>11</v>
      </c>
      <c r="C4" s="3">
        <f>SUM(B4*64)</f>
        <v>704</v>
      </c>
      <c r="D4" s="3">
        <v>16</v>
      </c>
      <c r="E4" s="3">
        <f>SUM(D4*64)</f>
        <v>1024</v>
      </c>
      <c r="F4" s="3">
        <v>9</v>
      </c>
      <c r="G4" s="3">
        <f>SUM(F4*64)</f>
        <v>576</v>
      </c>
      <c r="H4" s="3">
        <v>5</v>
      </c>
      <c r="I4" s="3">
        <f>SUM(H4*64)</f>
        <v>320</v>
      </c>
      <c r="J4" s="3">
        <v>8</v>
      </c>
      <c r="K4" s="3">
        <f>SUM(J4*64)</f>
        <v>512</v>
      </c>
      <c r="L4" s="3">
        <v>2</v>
      </c>
      <c r="M4" s="4">
        <f t="shared" si="0"/>
        <v>80</v>
      </c>
      <c r="N4" s="18">
        <v>6</v>
      </c>
      <c r="O4" s="3">
        <f t="shared" si="1"/>
        <v>240</v>
      </c>
      <c r="P4" s="18">
        <v>11</v>
      </c>
      <c r="Q4" s="19">
        <f t="shared" si="3"/>
        <v>440</v>
      </c>
      <c r="R4" s="3">
        <v>7</v>
      </c>
      <c r="S4" s="19">
        <f t="shared" si="2"/>
        <v>280</v>
      </c>
      <c r="T4" s="3"/>
      <c r="U4" s="3"/>
      <c r="V4" s="3"/>
      <c r="W4" s="3"/>
      <c r="X4" s="4"/>
      <c r="Y4" s="3"/>
      <c r="Z4">
        <f t="shared" si="4"/>
        <v>4251</v>
      </c>
    </row>
    <row r="5" spans="1:26">
      <c r="A5" s="2" t="s">
        <v>17</v>
      </c>
      <c r="B5" s="3">
        <v>17</v>
      </c>
      <c r="C5" s="3">
        <f>SUM(B5*80)</f>
        <v>1360</v>
      </c>
      <c r="D5" s="3">
        <v>15</v>
      </c>
      <c r="E5" s="3">
        <f>SUM(D5*80)</f>
        <v>1200</v>
      </c>
      <c r="F5" s="3">
        <v>9</v>
      </c>
      <c r="G5" s="3">
        <f>SUM(F5*80)</f>
        <v>720</v>
      </c>
      <c r="H5" s="3">
        <v>8</v>
      </c>
      <c r="I5" s="3">
        <f>SUM(H5*80)</f>
        <v>640</v>
      </c>
      <c r="J5" s="3">
        <v>16</v>
      </c>
      <c r="K5" s="3">
        <f>SUM(J5*80)</f>
        <v>1280</v>
      </c>
      <c r="L5" s="3">
        <v>15</v>
      </c>
      <c r="M5" s="4">
        <f t="shared" si="0"/>
        <v>600</v>
      </c>
      <c r="N5" s="18">
        <v>12</v>
      </c>
      <c r="O5" s="3">
        <f t="shared" si="1"/>
        <v>480</v>
      </c>
      <c r="P5" s="18">
        <v>16</v>
      </c>
      <c r="Q5" s="19">
        <f t="shared" si="3"/>
        <v>640</v>
      </c>
      <c r="R5" s="3">
        <v>11</v>
      </c>
      <c r="S5" s="19">
        <f t="shared" si="2"/>
        <v>440</v>
      </c>
      <c r="T5" s="3"/>
      <c r="U5" s="3"/>
      <c r="V5" s="3"/>
      <c r="W5" s="3"/>
      <c r="X5" s="4"/>
      <c r="Y5" s="3"/>
      <c r="Z5">
        <f t="shared" si="4"/>
        <v>7479</v>
      </c>
    </row>
    <row r="6" spans="1:26">
      <c r="A6" s="2" t="s">
        <v>18</v>
      </c>
      <c r="B6" s="3">
        <v>2</v>
      </c>
      <c r="C6" s="3">
        <f>SUM(B6*200)</f>
        <v>400</v>
      </c>
      <c r="D6" s="3">
        <v>5</v>
      </c>
      <c r="E6" s="3">
        <f>SUM(D6*200)</f>
        <v>1000</v>
      </c>
      <c r="F6" s="3">
        <v>4</v>
      </c>
      <c r="G6" s="3">
        <f>SUM(F6*200)</f>
        <v>800</v>
      </c>
      <c r="H6" s="3">
        <v>6</v>
      </c>
      <c r="I6" s="3">
        <f>SUM(H6*200)</f>
        <v>1200</v>
      </c>
      <c r="J6" s="3">
        <v>4</v>
      </c>
      <c r="K6" s="3">
        <f>SUM(J6*200)</f>
        <v>800</v>
      </c>
      <c r="L6" s="3">
        <v>8</v>
      </c>
      <c r="M6" s="4">
        <f t="shared" si="0"/>
        <v>320</v>
      </c>
      <c r="N6" s="18">
        <v>5</v>
      </c>
      <c r="O6" s="3">
        <f t="shared" si="1"/>
        <v>200</v>
      </c>
      <c r="P6" s="18">
        <v>4</v>
      </c>
      <c r="Q6" s="19">
        <f t="shared" si="3"/>
        <v>160</v>
      </c>
      <c r="R6" s="3">
        <v>9</v>
      </c>
      <c r="S6" s="19">
        <f t="shared" si="2"/>
        <v>360</v>
      </c>
      <c r="T6" s="3"/>
      <c r="U6" s="3"/>
      <c r="V6" s="3"/>
      <c r="W6" s="3"/>
      <c r="X6" s="4"/>
      <c r="Y6" s="3"/>
      <c r="Z6">
        <f t="shared" si="4"/>
        <v>5287</v>
      </c>
    </row>
    <row r="7" spans="1:26">
      <c r="A7" s="2" t="s">
        <v>19</v>
      </c>
      <c r="B7" s="3">
        <v>21</v>
      </c>
      <c r="C7" s="3">
        <f>SUM(B7*30)</f>
        <v>630</v>
      </c>
      <c r="D7" s="3">
        <v>22</v>
      </c>
      <c r="E7" s="3">
        <f>SUM(D7*30)</f>
        <v>660</v>
      </c>
      <c r="F7" s="3">
        <v>27</v>
      </c>
      <c r="G7" s="3">
        <f>SUM(F7*30)</f>
        <v>810</v>
      </c>
      <c r="H7" s="3">
        <v>23</v>
      </c>
      <c r="I7" s="3">
        <f>SUM(H7*30)</f>
        <v>690</v>
      </c>
      <c r="J7" s="3">
        <v>21</v>
      </c>
      <c r="K7" s="3">
        <f>SUM(J7*30)</f>
        <v>630</v>
      </c>
      <c r="L7" s="3">
        <v>23</v>
      </c>
      <c r="M7" s="4">
        <f t="shared" si="0"/>
        <v>920</v>
      </c>
      <c r="N7" s="18">
        <v>27</v>
      </c>
      <c r="O7" s="3">
        <f t="shared" si="1"/>
        <v>1080</v>
      </c>
      <c r="P7" s="18">
        <v>24</v>
      </c>
      <c r="Q7" s="19">
        <f t="shared" si="3"/>
        <v>960</v>
      </c>
      <c r="R7" s="3">
        <v>17</v>
      </c>
      <c r="S7" s="19">
        <f t="shared" si="2"/>
        <v>680</v>
      </c>
      <c r="T7" s="3"/>
      <c r="U7" s="3"/>
      <c r="V7" s="3"/>
      <c r="W7" s="3"/>
      <c r="X7" s="4"/>
      <c r="Y7" s="3"/>
      <c r="Z7">
        <f t="shared" si="4"/>
        <v>7265</v>
      </c>
    </row>
    <row r="8" spans="1:26">
      <c r="A8" s="2" t="s">
        <v>20</v>
      </c>
      <c r="B8" s="3">
        <v>15</v>
      </c>
      <c r="C8" s="3">
        <f>SUM(B8*15)</f>
        <v>225</v>
      </c>
      <c r="D8" s="3">
        <v>17</v>
      </c>
      <c r="E8" s="3">
        <f>SUM(D8*15)</f>
        <v>255</v>
      </c>
      <c r="F8" s="3">
        <v>10</v>
      </c>
      <c r="G8" s="3">
        <f>SUM(F8*15)</f>
        <v>150</v>
      </c>
      <c r="H8" s="3">
        <v>5</v>
      </c>
      <c r="I8" s="3">
        <f>SUM(H8*15)</f>
        <v>75</v>
      </c>
      <c r="J8" s="3">
        <v>10</v>
      </c>
      <c r="K8" s="3">
        <f>SUM(J8*15)</f>
        <v>150</v>
      </c>
      <c r="L8" s="3">
        <v>4</v>
      </c>
      <c r="M8" s="4">
        <f t="shared" si="0"/>
        <v>160</v>
      </c>
      <c r="N8" s="18">
        <v>11</v>
      </c>
      <c r="O8" s="3">
        <f t="shared" si="1"/>
        <v>440</v>
      </c>
      <c r="P8" s="18">
        <v>14</v>
      </c>
      <c r="Q8" s="19">
        <f t="shared" si="3"/>
        <v>560</v>
      </c>
      <c r="R8" s="3">
        <v>11</v>
      </c>
      <c r="S8" s="19">
        <f t="shared" si="2"/>
        <v>440</v>
      </c>
      <c r="T8" s="3"/>
      <c r="U8" s="3"/>
      <c r="V8" s="3"/>
      <c r="W8" s="3"/>
      <c r="X8" s="4"/>
      <c r="Y8" s="3"/>
      <c r="Z8">
        <f t="shared" si="4"/>
        <v>2552</v>
      </c>
    </row>
    <row r="9" spans="1:26">
      <c r="A9" s="2" t="s">
        <v>21</v>
      </c>
      <c r="B9" s="3">
        <v>16</v>
      </c>
      <c r="C9" s="3">
        <f>SUM(B9*15)</f>
        <v>240</v>
      </c>
      <c r="D9" s="3">
        <v>22</v>
      </c>
      <c r="E9" s="3">
        <f>SUM(D9*15)</f>
        <v>330</v>
      </c>
      <c r="F9" s="3">
        <v>26</v>
      </c>
      <c r="G9" s="3">
        <f>SUM(F9*15)</f>
        <v>390</v>
      </c>
      <c r="H9" s="3">
        <v>15</v>
      </c>
      <c r="I9" s="3">
        <f>SUM(H9*15)</f>
        <v>225</v>
      </c>
      <c r="J9" s="3">
        <v>21</v>
      </c>
      <c r="K9" s="3">
        <f>SUM(J9*15)</f>
        <v>315</v>
      </c>
      <c r="L9" s="3">
        <v>14</v>
      </c>
      <c r="M9" s="4">
        <f t="shared" si="0"/>
        <v>560</v>
      </c>
      <c r="N9" s="18">
        <v>17</v>
      </c>
      <c r="O9" s="3">
        <f t="shared" si="1"/>
        <v>680</v>
      </c>
      <c r="P9" s="18">
        <v>25</v>
      </c>
      <c r="Q9" s="19">
        <f t="shared" si="3"/>
        <v>1000</v>
      </c>
      <c r="R9" s="3">
        <v>16</v>
      </c>
      <c r="S9" s="19">
        <f t="shared" si="2"/>
        <v>640</v>
      </c>
      <c r="T9" s="3"/>
      <c r="U9" s="3"/>
      <c r="V9" s="3"/>
      <c r="W9" s="3"/>
      <c r="X9" s="4"/>
      <c r="Y9" s="3"/>
      <c r="Z9">
        <f t="shared" si="4"/>
        <v>4552</v>
      </c>
    </row>
    <row r="10" spans="1:26" ht="27" customHeight="1">
      <c r="A10" s="10" t="s">
        <v>22</v>
      </c>
      <c r="B10" s="5">
        <f>SUM(B2:B9)</f>
        <v>122</v>
      </c>
      <c r="C10" s="15">
        <f>SUM(C2:C9)</f>
        <v>4584</v>
      </c>
      <c r="D10" s="5">
        <f t="shared" ref="D10:T11" si="5">SUM(D2:D9)</f>
        <v>140</v>
      </c>
      <c r="E10" s="15">
        <f>SUM(E2:E9)</f>
        <v>5689</v>
      </c>
      <c r="F10" s="5">
        <f t="shared" si="5"/>
        <v>126</v>
      </c>
      <c r="G10" s="15">
        <f>SUM(G2:G9)</f>
        <v>4586</v>
      </c>
      <c r="H10" s="5">
        <f t="shared" si="5"/>
        <v>96</v>
      </c>
      <c r="I10" s="15">
        <f>SUM(I2:I9)</f>
        <v>4035</v>
      </c>
      <c r="J10" s="5">
        <f t="shared" si="5"/>
        <v>122</v>
      </c>
      <c r="K10" s="15">
        <f>SUM(K2:K9)</f>
        <v>4892</v>
      </c>
      <c r="L10" s="5">
        <f t="shared" si="5"/>
        <v>105</v>
      </c>
      <c r="M10" s="15">
        <f t="shared" si="5"/>
        <v>4200</v>
      </c>
      <c r="N10" s="16">
        <f t="shared" si="5"/>
        <v>115</v>
      </c>
      <c r="O10" s="17">
        <f t="shared" si="5"/>
        <v>4600</v>
      </c>
      <c r="P10" s="16">
        <f t="shared" si="5"/>
        <v>129</v>
      </c>
      <c r="Q10" s="15">
        <f t="shared" si="5"/>
        <v>5160</v>
      </c>
      <c r="R10" s="16">
        <f t="shared" si="5"/>
        <v>108</v>
      </c>
      <c r="S10" s="15">
        <f t="shared" si="5"/>
        <v>4320</v>
      </c>
      <c r="T10" s="16">
        <f t="shared" si="5"/>
        <v>0</v>
      </c>
      <c r="U10" s="15">
        <f t="shared" ref="U10" si="6">SUM(U2:U9)</f>
        <v>0</v>
      </c>
      <c r="V10" s="5"/>
      <c r="W10" s="5"/>
      <c r="X10" s="6"/>
      <c r="Y10" s="5"/>
    </row>
    <row r="11" spans="1:26"/>
    <row r="12" spans="1:26" s="14" customFormat="1" ht="25.5">
      <c r="A12" s="7" t="s">
        <v>23</v>
      </c>
      <c r="B12" s="8" t="s">
        <v>1</v>
      </c>
      <c r="C12" s="8" t="s">
        <v>2</v>
      </c>
      <c r="D12" s="8" t="s">
        <v>3</v>
      </c>
      <c r="E12" s="8" t="s">
        <v>2</v>
      </c>
      <c r="F12" s="8" t="s">
        <v>4</v>
      </c>
      <c r="G12" s="8" t="s">
        <v>2</v>
      </c>
      <c r="H12" s="8" t="s">
        <v>5</v>
      </c>
      <c r="I12" s="8" t="s">
        <v>2</v>
      </c>
      <c r="J12" s="8" t="s">
        <v>6</v>
      </c>
      <c r="K12" s="8" t="s">
        <v>2</v>
      </c>
      <c r="L12" s="8" t="s">
        <v>7</v>
      </c>
      <c r="M12" s="8" t="s">
        <v>2</v>
      </c>
      <c r="N12" s="8" t="s">
        <v>8</v>
      </c>
      <c r="O12" s="8" t="s">
        <v>2</v>
      </c>
      <c r="P12" s="8" t="s">
        <v>9</v>
      </c>
      <c r="Q12" s="8" t="s">
        <v>2</v>
      </c>
      <c r="R12" s="8" t="s">
        <v>10</v>
      </c>
      <c r="S12" s="8" t="s">
        <v>2</v>
      </c>
      <c r="T12" s="8" t="s">
        <v>11</v>
      </c>
      <c r="U12" s="8" t="s">
        <v>2</v>
      </c>
      <c r="V12" s="8" t="s">
        <v>12</v>
      </c>
      <c r="W12" s="8" t="s">
        <v>2</v>
      </c>
      <c r="X12" s="9" t="s">
        <v>13</v>
      </c>
      <c r="Y12" s="8" t="s">
        <v>2</v>
      </c>
    </row>
    <row r="13" spans="1:26">
      <c r="A13" s="2" t="s">
        <v>24</v>
      </c>
      <c r="B13" s="3">
        <v>11</v>
      </c>
      <c r="C13" s="3">
        <f>SUM(B13*30)</f>
        <v>330</v>
      </c>
      <c r="D13" s="3">
        <v>8</v>
      </c>
      <c r="E13" s="3">
        <f>SUM(D13*30)</f>
        <v>240</v>
      </c>
      <c r="F13" s="3">
        <v>6</v>
      </c>
      <c r="G13" s="3">
        <f>SUM(F13*30)</f>
        <v>180</v>
      </c>
      <c r="H13" s="3">
        <v>11</v>
      </c>
      <c r="I13" s="3">
        <f>SUM(H13*30)</f>
        <v>330</v>
      </c>
      <c r="J13" s="3">
        <v>11</v>
      </c>
      <c r="K13" s="3">
        <f>SUM(J13*30)</f>
        <v>330</v>
      </c>
      <c r="L13" s="3">
        <v>6</v>
      </c>
      <c r="M13" s="3">
        <f>SUM(L13*30)</f>
        <v>180</v>
      </c>
      <c r="N13" s="3">
        <v>11</v>
      </c>
      <c r="O13" s="3">
        <f>SUM(N13*30)</f>
        <v>330</v>
      </c>
      <c r="P13" s="3">
        <v>7</v>
      </c>
      <c r="Q13" s="3">
        <f>SUM(P13*30)</f>
        <v>210</v>
      </c>
      <c r="R13" s="3">
        <v>9</v>
      </c>
      <c r="S13" s="19">
        <f t="shared" ref="S13:S17" si="7">SUM(R13*40)</f>
        <v>360</v>
      </c>
      <c r="T13" s="3"/>
      <c r="U13" s="3"/>
      <c r="V13" s="3"/>
      <c r="W13" s="3"/>
      <c r="X13" s="4"/>
      <c r="Y13" s="3"/>
      <c r="Z13">
        <f>SUM(B13:X13)</f>
        <v>2570</v>
      </c>
    </row>
    <row r="14" spans="1:26">
      <c r="A14" s="2" t="s">
        <v>25</v>
      </c>
      <c r="B14" s="3">
        <v>7</v>
      </c>
      <c r="C14" s="3">
        <f t="shared" ref="C14:Q17" si="8">SUM(B14*30)</f>
        <v>210</v>
      </c>
      <c r="D14" s="3">
        <v>9</v>
      </c>
      <c r="E14" s="3">
        <f t="shared" si="8"/>
        <v>270</v>
      </c>
      <c r="F14" s="3">
        <v>8</v>
      </c>
      <c r="G14" s="3">
        <f t="shared" si="8"/>
        <v>240</v>
      </c>
      <c r="H14" s="3">
        <v>3</v>
      </c>
      <c r="I14" s="3">
        <f t="shared" si="8"/>
        <v>90</v>
      </c>
      <c r="J14" s="3">
        <v>5</v>
      </c>
      <c r="K14" s="3">
        <f t="shared" si="8"/>
        <v>150</v>
      </c>
      <c r="L14" s="3">
        <v>12</v>
      </c>
      <c r="M14" s="3">
        <f t="shared" si="8"/>
        <v>360</v>
      </c>
      <c r="N14" s="3">
        <v>10</v>
      </c>
      <c r="O14" s="3">
        <f t="shared" si="8"/>
        <v>300</v>
      </c>
      <c r="P14" s="3">
        <v>5</v>
      </c>
      <c r="Q14" s="3">
        <f t="shared" si="8"/>
        <v>150</v>
      </c>
      <c r="R14" s="3">
        <v>6</v>
      </c>
      <c r="S14" s="19">
        <f t="shared" si="7"/>
        <v>240</v>
      </c>
      <c r="T14" s="3"/>
      <c r="U14" s="3"/>
      <c r="V14" s="3"/>
      <c r="W14" s="3"/>
      <c r="X14" s="4"/>
      <c r="Y14" s="3"/>
      <c r="Z14">
        <f t="shared" ref="Z14:Z20" si="9">SUM(B14:X14)</f>
        <v>2075</v>
      </c>
    </row>
    <row r="15" spans="1:26">
      <c r="A15" s="2" t="s">
        <v>26</v>
      </c>
      <c r="B15" s="3">
        <v>2</v>
      </c>
      <c r="C15" s="3">
        <f>SUM(B15*20)</f>
        <v>40</v>
      </c>
      <c r="D15" s="3">
        <v>3</v>
      </c>
      <c r="E15" s="3">
        <f>SUM(D15*20)</f>
        <v>60</v>
      </c>
      <c r="F15" s="3">
        <v>1</v>
      </c>
      <c r="G15" s="3">
        <f>SUM(F15*20)</f>
        <v>20</v>
      </c>
      <c r="H15" s="3">
        <v>4</v>
      </c>
      <c r="I15" s="3">
        <f>SUM(H15*20)</f>
        <v>80</v>
      </c>
      <c r="J15" s="3">
        <v>4</v>
      </c>
      <c r="K15" s="3">
        <f>SUM(J15*20)</f>
        <v>80</v>
      </c>
      <c r="L15" s="3">
        <v>0</v>
      </c>
      <c r="M15" s="3">
        <f>SUM(L15*20)</f>
        <v>0</v>
      </c>
      <c r="N15" s="3"/>
      <c r="O15" s="3">
        <f>SUM(N15*20)</f>
        <v>0</v>
      </c>
      <c r="P15" s="3"/>
      <c r="Q15" s="3">
        <f>SUM(P15*20)</f>
        <v>0</v>
      </c>
      <c r="R15" s="55"/>
      <c r="S15" s="56"/>
      <c r="T15" s="3"/>
      <c r="U15" s="3"/>
      <c r="V15" s="3"/>
      <c r="W15" s="3"/>
      <c r="X15" s="4"/>
      <c r="Y15" s="3"/>
      <c r="Z15">
        <f t="shared" si="9"/>
        <v>294</v>
      </c>
    </row>
    <row r="16" spans="1:26">
      <c r="A16" s="2" t="s">
        <v>27</v>
      </c>
      <c r="B16" s="3">
        <v>0</v>
      </c>
      <c r="C16" s="3">
        <f>SUM(B16*30)</f>
        <v>0</v>
      </c>
      <c r="D16" s="3">
        <v>2</v>
      </c>
      <c r="E16" s="3">
        <f>SUM(D16*30)</f>
        <v>60</v>
      </c>
      <c r="F16" s="3">
        <v>2</v>
      </c>
      <c r="G16" s="3">
        <f>SUM(F16*30)</f>
        <v>60</v>
      </c>
      <c r="H16" s="3">
        <v>7</v>
      </c>
      <c r="I16" s="3">
        <f>SUM(H16*30)</f>
        <v>210</v>
      </c>
      <c r="J16" s="3">
        <v>5</v>
      </c>
      <c r="K16" s="3">
        <f>SUM(J16*30)</f>
        <v>150</v>
      </c>
      <c r="L16" s="3">
        <v>6</v>
      </c>
      <c r="M16" s="3">
        <f>SUM(L16*30)</f>
        <v>180</v>
      </c>
      <c r="N16" s="3">
        <v>1</v>
      </c>
      <c r="O16" s="3">
        <f>SUM(N16*30)</f>
        <v>30</v>
      </c>
      <c r="P16" s="3">
        <v>5</v>
      </c>
      <c r="Q16" s="3">
        <f>SUM(P16*30)</f>
        <v>150</v>
      </c>
      <c r="R16" s="3">
        <v>8</v>
      </c>
      <c r="S16" s="19">
        <f t="shared" si="7"/>
        <v>320</v>
      </c>
      <c r="T16" s="3"/>
      <c r="U16" s="3"/>
      <c r="V16" s="3"/>
      <c r="W16" s="3"/>
      <c r="X16" s="4"/>
      <c r="Y16" s="3"/>
      <c r="Z16">
        <f t="shared" si="9"/>
        <v>1196</v>
      </c>
    </row>
    <row r="17" spans="1:26" ht="33" customHeight="1">
      <c r="A17" s="2" t="s">
        <v>28</v>
      </c>
      <c r="B17" s="3">
        <v>18</v>
      </c>
      <c r="C17" s="3">
        <f>SUM(B17*450)</f>
        <v>8100</v>
      </c>
      <c r="D17" s="3">
        <v>11</v>
      </c>
      <c r="E17" s="3">
        <f>SUM(D17*450)</f>
        <v>4950</v>
      </c>
      <c r="F17" s="3">
        <v>5</v>
      </c>
      <c r="G17" s="3">
        <f>SUM(F17*450)</f>
        <v>2250</v>
      </c>
      <c r="H17" s="3">
        <v>3</v>
      </c>
      <c r="I17" s="3">
        <f>SUM(H17*450)</f>
        <v>1350</v>
      </c>
      <c r="J17" s="3">
        <v>3</v>
      </c>
      <c r="K17" s="3">
        <f>SUM(J17*450)</f>
        <v>1350</v>
      </c>
      <c r="L17" s="3">
        <v>3</v>
      </c>
      <c r="M17" s="3">
        <f>SUM(L17*450)</f>
        <v>1350</v>
      </c>
      <c r="N17" s="3">
        <v>9</v>
      </c>
      <c r="O17" s="3">
        <f>SUM(N17*450)</f>
        <v>4050</v>
      </c>
      <c r="P17" s="3">
        <v>17</v>
      </c>
      <c r="Q17" s="3">
        <f>SUM(P17*450)</f>
        <v>7650</v>
      </c>
      <c r="R17" s="3">
        <v>30</v>
      </c>
      <c r="S17" s="19">
        <f t="shared" si="7"/>
        <v>1200</v>
      </c>
      <c r="T17" s="3"/>
      <c r="U17" s="3"/>
      <c r="V17" s="3"/>
      <c r="W17" s="3"/>
      <c r="X17" s="4"/>
      <c r="Y17" s="3"/>
      <c r="Z17">
        <f t="shared" si="9"/>
        <v>32349</v>
      </c>
    </row>
    <row r="18" spans="1:26" ht="41.25" customHeight="1">
      <c r="A18" s="10" t="s">
        <v>29</v>
      </c>
      <c r="B18" s="5">
        <f>SUM(B13:B17)</f>
        <v>38</v>
      </c>
      <c r="C18" s="15">
        <f>SUM(C13:C17)</f>
        <v>8680</v>
      </c>
      <c r="D18" s="5">
        <f t="shared" ref="D18:U18" si="10">SUM(D13:D17)</f>
        <v>33</v>
      </c>
      <c r="E18" s="15">
        <f>SUM(E13:E17)</f>
        <v>5580</v>
      </c>
      <c r="F18" s="5">
        <f t="shared" si="10"/>
        <v>22</v>
      </c>
      <c r="G18" s="15">
        <f>SUM(G13:G17)</f>
        <v>2750</v>
      </c>
      <c r="H18" s="5">
        <f t="shared" si="10"/>
        <v>28</v>
      </c>
      <c r="I18" s="15">
        <f>SUM(I13:I17)</f>
        <v>2060</v>
      </c>
      <c r="J18" s="5">
        <f t="shared" si="10"/>
        <v>28</v>
      </c>
      <c r="K18" s="15">
        <f>SUM(K13:K17)</f>
        <v>2060</v>
      </c>
      <c r="L18" s="5">
        <f t="shared" si="10"/>
        <v>27</v>
      </c>
      <c r="M18" s="15">
        <f t="shared" si="10"/>
        <v>2070</v>
      </c>
      <c r="N18" s="5">
        <f t="shared" si="10"/>
        <v>31</v>
      </c>
      <c r="O18" s="15">
        <f t="shared" si="10"/>
        <v>4710</v>
      </c>
      <c r="P18" s="5">
        <f t="shared" si="10"/>
        <v>34</v>
      </c>
      <c r="Q18" s="15">
        <f t="shared" si="10"/>
        <v>8160</v>
      </c>
      <c r="R18" s="5">
        <f t="shared" si="10"/>
        <v>53</v>
      </c>
      <c r="S18" s="15">
        <f t="shared" si="10"/>
        <v>2120</v>
      </c>
      <c r="T18" s="5">
        <f t="shared" si="10"/>
        <v>0</v>
      </c>
      <c r="U18" s="15">
        <f t="shared" si="10"/>
        <v>0</v>
      </c>
      <c r="V18" s="5"/>
      <c r="W18" s="5"/>
      <c r="X18" s="6"/>
      <c r="Y18" s="5"/>
    </row>
    <row r="19" spans="1:2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3"/>
    </row>
    <row r="20" spans="1:26" ht="25.5">
      <c r="A20" s="11" t="s">
        <v>30</v>
      </c>
      <c r="B20" s="12">
        <f>SUM(B10+B18)</f>
        <v>160</v>
      </c>
      <c r="C20" s="12">
        <f>SUM(C10+C18)</f>
        <v>13264</v>
      </c>
      <c r="D20" s="12">
        <f t="shared" ref="C20:U20" si="11">SUM(D10+D18)</f>
        <v>173</v>
      </c>
      <c r="E20" s="12">
        <f>SUM(E10+E18)</f>
        <v>11269</v>
      </c>
      <c r="F20" s="12">
        <f t="shared" si="11"/>
        <v>148</v>
      </c>
      <c r="G20" s="12">
        <f t="shared" si="11"/>
        <v>7336</v>
      </c>
      <c r="H20" s="12">
        <f t="shared" si="11"/>
        <v>124</v>
      </c>
      <c r="I20" s="12">
        <f t="shared" si="11"/>
        <v>6095</v>
      </c>
      <c r="J20" s="12">
        <f t="shared" si="11"/>
        <v>150</v>
      </c>
      <c r="K20" s="12">
        <f t="shared" si="11"/>
        <v>6952</v>
      </c>
      <c r="L20" s="12">
        <f t="shared" si="11"/>
        <v>132</v>
      </c>
      <c r="M20" s="12">
        <f t="shared" si="11"/>
        <v>6270</v>
      </c>
      <c r="N20" s="12">
        <f t="shared" si="11"/>
        <v>146</v>
      </c>
      <c r="O20" s="12">
        <f t="shared" si="11"/>
        <v>9310</v>
      </c>
      <c r="P20" s="12">
        <f t="shared" si="11"/>
        <v>163</v>
      </c>
      <c r="Q20" s="12">
        <f t="shared" si="11"/>
        <v>13320</v>
      </c>
      <c r="R20" s="12">
        <f t="shared" si="11"/>
        <v>161</v>
      </c>
      <c r="S20" s="12">
        <f t="shared" si="11"/>
        <v>6440</v>
      </c>
      <c r="T20" s="12">
        <f t="shared" si="11"/>
        <v>0</v>
      </c>
      <c r="U20" s="12">
        <f t="shared" si="11"/>
        <v>0</v>
      </c>
      <c r="V20" s="12"/>
      <c r="W20" s="12"/>
      <c r="X20" s="13"/>
      <c r="Y20" s="12"/>
    </row>
    <row r="21" spans="1:26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B8B7-F8BC-4381-B549-E21E6E104D6F}">
  <dimension ref="A3:D16"/>
  <sheetViews>
    <sheetView topLeftCell="A11" workbookViewId="0">
      <selection activeCell="B5" sqref="B5"/>
    </sheetView>
  </sheetViews>
  <sheetFormatPr defaultRowHeight="18.75"/>
  <cols>
    <col min="1" max="1" width="4.1796875" customWidth="1"/>
    <col min="2" max="2" width="14.81640625" bestFit="1" customWidth="1"/>
    <col min="3" max="3" width="14.6328125" bestFit="1" customWidth="1"/>
    <col min="4" max="4" width="11.90625" bestFit="1" customWidth="1"/>
  </cols>
  <sheetData>
    <row r="3" spans="1:4" ht="25.5">
      <c r="A3" s="67" t="s">
        <v>31</v>
      </c>
      <c r="B3" s="67"/>
      <c r="C3" s="14" t="s">
        <v>0</v>
      </c>
      <c r="D3" s="14" t="s">
        <v>23</v>
      </c>
    </row>
    <row r="4" spans="1:4">
      <c r="A4" s="1">
        <v>1</v>
      </c>
      <c r="B4" t="s">
        <v>32</v>
      </c>
      <c r="C4">
        <f>'การใช้ห้องประชุม สนข.'!B10</f>
        <v>122</v>
      </c>
      <c r="D4">
        <f>'การใช้ห้องประชุม สนข.'!B18</f>
        <v>38</v>
      </c>
    </row>
    <row r="5" spans="1:4">
      <c r="A5" s="1">
        <v>2</v>
      </c>
      <c r="B5" t="s">
        <v>33</v>
      </c>
      <c r="C5">
        <f>'การใช้ห้องประชุม สนข.'!D10</f>
        <v>140</v>
      </c>
      <c r="D5">
        <f>'การใช้ห้องประชุม สนข.'!D18</f>
        <v>33</v>
      </c>
    </row>
    <row r="6" spans="1:4">
      <c r="A6" s="1">
        <v>3</v>
      </c>
      <c r="B6" t="s">
        <v>34</v>
      </c>
      <c r="C6">
        <f>'การใช้ห้องประชุม สนข.'!F10</f>
        <v>126</v>
      </c>
      <c r="D6">
        <f>'การใช้ห้องประชุม สนข.'!F18</f>
        <v>22</v>
      </c>
    </row>
    <row r="7" spans="1:4">
      <c r="A7" s="1">
        <v>4</v>
      </c>
      <c r="B7" t="s">
        <v>35</v>
      </c>
      <c r="C7">
        <f>'การใช้ห้องประชุม สนข.'!H10</f>
        <v>96</v>
      </c>
      <c r="D7">
        <f>'การใช้ห้องประชุม สนข.'!H18</f>
        <v>28</v>
      </c>
    </row>
    <row r="8" spans="1:4">
      <c r="A8" s="1">
        <v>5</v>
      </c>
      <c r="B8" t="s">
        <v>36</v>
      </c>
      <c r="C8">
        <f>'การใช้ห้องประชุม สนข.'!J10</f>
        <v>122</v>
      </c>
      <c r="D8">
        <f>'การใช้ห้องประชุม สนข.'!J18</f>
        <v>28</v>
      </c>
    </row>
    <row r="9" spans="1:4">
      <c r="A9" s="1">
        <v>6</v>
      </c>
      <c r="B9" t="s">
        <v>37</v>
      </c>
      <c r="C9">
        <f>'การใช้ห้องประชุม สนข.'!L10</f>
        <v>105</v>
      </c>
      <c r="D9">
        <f>'การใช้ห้องประชุม สนข.'!L18</f>
        <v>27</v>
      </c>
    </row>
    <row r="10" spans="1:4">
      <c r="A10" s="1">
        <v>7</v>
      </c>
      <c r="B10" t="s">
        <v>38</v>
      </c>
      <c r="C10">
        <f>'การใช้ห้องประชุม สนข.'!N10</f>
        <v>115</v>
      </c>
      <c r="D10">
        <f>'การใช้ห้องประชุม สนข.'!N18</f>
        <v>31</v>
      </c>
    </row>
    <row r="11" spans="1:4">
      <c r="A11" s="1">
        <v>8</v>
      </c>
      <c r="B11" t="s">
        <v>39</v>
      </c>
      <c r="C11">
        <f>'การใช้ห้องประชุม สนข.'!P10</f>
        <v>129</v>
      </c>
      <c r="D11">
        <f>'การใช้ห้องประชุม สนข.'!P18</f>
        <v>34</v>
      </c>
    </row>
    <row r="12" spans="1:4">
      <c r="A12" s="1">
        <v>9</v>
      </c>
      <c r="B12" t="s">
        <v>40</v>
      </c>
      <c r="C12">
        <f>'การใช้ห้องประชุม สนข.'!R$10</f>
        <v>108</v>
      </c>
      <c r="D12">
        <f>'การใช้ห้องประชุม สนข.'!R$18</f>
        <v>53</v>
      </c>
    </row>
    <row r="13" spans="1:4">
      <c r="A13" s="1">
        <v>10</v>
      </c>
      <c r="B13" t="s">
        <v>41</v>
      </c>
    </row>
    <row r="14" spans="1:4">
      <c r="A14" s="1">
        <v>11</v>
      </c>
      <c r="B14" t="s">
        <v>42</v>
      </c>
    </row>
    <row r="15" spans="1:4">
      <c r="A15" s="1">
        <v>12</v>
      </c>
      <c r="B15" t="s">
        <v>43</v>
      </c>
    </row>
    <row r="16" spans="1:4" ht="25.5">
      <c r="B16" s="14" t="s">
        <v>44</v>
      </c>
      <c r="C16" s="66">
        <f>SUM(C4:C15)</f>
        <v>1063</v>
      </c>
      <c r="D16" s="66">
        <f>SUM(D4:D15)</f>
        <v>294</v>
      </c>
    </row>
  </sheetData>
  <mergeCells count="1">
    <mergeCell ref="A3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2DF6-92A6-40E8-BEAE-24E93E817187}">
  <dimension ref="A1:E52"/>
  <sheetViews>
    <sheetView workbookViewId="0">
      <selection activeCell="H26" sqref="H26"/>
    </sheetView>
  </sheetViews>
  <sheetFormatPr defaultRowHeight="18.75"/>
  <cols>
    <col min="1" max="1" width="5.54296875" customWidth="1"/>
    <col min="2" max="2" width="30.90625" customWidth="1"/>
    <col min="3" max="3" width="9.54296875" customWidth="1"/>
    <col min="4" max="4" width="12.6328125" customWidth="1"/>
    <col min="5" max="5" width="28.81640625" customWidth="1"/>
  </cols>
  <sheetData>
    <row r="1" spans="1:5" ht="24" customHeight="1">
      <c r="A1" s="59" t="s">
        <v>45</v>
      </c>
      <c r="B1" s="59"/>
      <c r="C1" s="59"/>
      <c r="D1" s="59"/>
      <c r="E1" s="59"/>
    </row>
    <row r="2" spans="1:5" ht="22.5" customHeight="1">
      <c r="A2" s="57" t="s">
        <v>46</v>
      </c>
      <c r="B2" s="57"/>
      <c r="C2" s="57"/>
      <c r="D2" s="57"/>
      <c r="E2" s="57"/>
    </row>
    <row r="3" spans="1:5" ht="43.5" customHeight="1">
      <c r="A3" s="43" t="s">
        <v>47</v>
      </c>
      <c r="B3" s="43" t="s">
        <v>48</v>
      </c>
      <c r="C3" s="43" t="s">
        <v>49</v>
      </c>
      <c r="D3" s="44" t="s">
        <v>50</v>
      </c>
      <c r="E3" s="43" t="s">
        <v>51</v>
      </c>
    </row>
    <row r="4" spans="1:5" ht="27.75" customHeight="1">
      <c r="A4" s="23">
        <v>1</v>
      </c>
      <c r="B4" s="30" t="s">
        <v>52</v>
      </c>
      <c r="C4" s="40" t="s">
        <v>53</v>
      </c>
      <c r="D4" s="21">
        <v>320</v>
      </c>
      <c r="E4" s="2" t="s">
        <v>54</v>
      </c>
    </row>
    <row r="5" spans="1:5" ht="27" customHeight="1">
      <c r="A5" s="23">
        <v>2</v>
      </c>
      <c r="B5" s="2" t="s">
        <v>55</v>
      </c>
      <c r="C5" s="29" t="s">
        <v>56</v>
      </c>
      <c r="D5" s="23">
        <v>400</v>
      </c>
      <c r="E5" s="2" t="s">
        <v>57</v>
      </c>
    </row>
    <row r="6" spans="1:5" ht="27.75" customHeight="1">
      <c r="A6" s="23">
        <v>3</v>
      </c>
      <c r="B6" s="22" t="s">
        <v>58</v>
      </c>
      <c r="C6" s="21" t="s">
        <v>59</v>
      </c>
      <c r="D6" s="23">
        <v>521</v>
      </c>
      <c r="E6" s="2" t="s">
        <v>60</v>
      </c>
    </row>
    <row r="7" spans="1:5" ht="22.5" customHeight="1">
      <c r="A7" s="58" t="s">
        <v>61</v>
      </c>
      <c r="B7" s="58"/>
      <c r="C7" s="58"/>
      <c r="D7" s="58"/>
      <c r="E7" s="58"/>
    </row>
    <row r="8" spans="1:5" ht="50.25">
      <c r="A8" s="43" t="s">
        <v>47</v>
      </c>
      <c r="B8" s="43" t="s">
        <v>48</v>
      </c>
      <c r="C8" s="43" t="s">
        <v>49</v>
      </c>
      <c r="D8" s="44" t="s">
        <v>50</v>
      </c>
      <c r="E8" s="43" t="s">
        <v>51</v>
      </c>
    </row>
    <row r="9" spans="1:5" ht="24.75" customHeight="1">
      <c r="A9" s="23">
        <v>1</v>
      </c>
      <c r="B9" s="2" t="s">
        <v>62</v>
      </c>
      <c r="C9" s="21" t="s">
        <v>63</v>
      </c>
      <c r="D9" s="25">
        <v>1000</v>
      </c>
      <c r="E9" s="22" t="s">
        <v>64</v>
      </c>
    </row>
    <row r="10" spans="1:5" ht="25.5" customHeight="1">
      <c r="A10" s="23">
        <v>2</v>
      </c>
      <c r="B10" s="22" t="s">
        <v>65</v>
      </c>
      <c r="C10" s="23" t="s">
        <v>66</v>
      </c>
      <c r="D10" s="23">
        <v>400</v>
      </c>
      <c r="E10" s="2" t="s">
        <v>67</v>
      </c>
    </row>
    <row r="11" spans="1:5" ht="27.75" customHeight="1">
      <c r="A11" s="23">
        <v>3</v>
      </c>
      <c r="B11" s="2" t="s">
        <v>68</v>
      </c>
      <c r="C11" s="23" t="s">
        <v>69</v>
      </c>
      <c r="D11" s="23">
        <v>400</v>
      </c>
      <c r="E11" s="2" t="s">
        <v>70</v>
      </c>
    </row>
    <row r="12" spans="1:5" ht="25.5" customHeight="1">
      <c r="A12" s="58" t="s">
        <v>71</v>
      </c>
      <c r="B12" s="58"/>
      <c r="C12" s="58"/>
      <c r="D12" s="58"/>
      <c r="E12" s="58"/>
    </row>
    <row r="13" spans="1:5" ht="39.75" customHeight="1">
      <c r="A13" s="43" t="s">
        <v>47</v>
      </c>
      <c r="B13" s="43" t="s">
        <v>48</v>
      </c>
      <c r="C13" s="43" t="s">
        <v>49</v>
      </c>
      <c r="D13" s="44" t="s">
        <v>50</v>
      </c>
      <c r="E13" s="43" t="s">
        <v>51</v>
      </c>
    </row>
    <row r="14" spans="1:5" ht="27.75" customHeight="1">
      <c r="A14" s="23">
        <v>1</v>
      </c>
      <c r="B14" s="22" t="s">
        <v>72</v>
      </c>
      <c r="C14" s="23">
        <v>19</v>
      </c>
      <c r="D14" s="23">
        <v>400</v>
      </c>
      <c r="E14" s="2" t="s">
        <v>73</v>
      </c>
    </row>
    <row r="15" spans="1:5" ht="27" customHeight="1">
      <c r="A15" s="23">
        <v>2</v>
      </c>
      <c r="B15" s="22" t="s">
        <v>74</v>
      </c>
      <c r="C15" s="23" t="s">
        <v>75</v>
      </c>
      <c r="D15" s="23">
        <v>350</v>
      </c>
      <c r="E15" s="22" t="s">
        <v>76</v>
      </c>
    </row>
    <row r="16" spans="1:5" ht="23.25" customHeight="1">
      <c r="A16" s="61" t="s">
        <v>77</v>
      </c>
      <c r="B16" s="62"/>
      <c r="C16" s="62"/>
      <c r="D16" s="62"/>
      <c r="E16" s="63"/>
    </row>
    <row r="17" spans="1:5" ht="22.5" customHeight="1">
      <c r="A17" s="60" t="s">
        <v>78</v>
      </c>
      <c r="B17" s="60"/>
      <c r="C17" s="60"/>
      <c r="D17" s="60"/>
      <c r="E17" s="60"/>
    </row>
    <row r="18" spans="1:5" ht="50.25">
      <c r="A18" s="45" t="s">
        <v>47</v>
      </c>
      <c r="B18" s="45" t="s">
        <v>48</v>
      </c>
      <c r="C18" s="45" t="s">
        <v>49</v>
      </c>
      <c r="D18" s="46" t="s">
        <v>50</v>
      </c>
      <c r="E18" s="45" t="s">
        <v>51</v>
      </c>
    </row>
    <row r="19" spans="1:5" ht="27.75" customHeight="1">
      <c r="A19" s="24">
        <v>1</v>
      </c>
      <c r="B19" s="28" t="s">
        <v>74</v>
      </c>
      <c r="C19" s="24" t="s">
        <v>79</v>
      </c>
      <c r="D19" s="24">
        <v>350</v>
      </c>
      <c r="E19" s="28" t="s">
        <v>76</v>
      </c>
    </row>
    <row r="20" spans="1:5" ht="22.5" customHeight="1">
      <c r="A20" s="64" t="s">
        <v>77</v>
      </c>
      <c r="B20" s="64"/>
      <c r="C20" s="64"/>
      <c r="D20" s="64"/>
      <c r="E20" s="64"/>
    </row>
    <row r="21" spans="1:5" ht="21" customHeight="1">
      <c r="A21" s="60" t="s">
        <v>80</v>
      </c>
      <c r="B21" s="60"/>
      <c r="C21" s="60"/>
      <c r="D21" s="60"/>
      <c r="E21" s="60"/>
    </row>
    <row r="22" spans="1:5" ht="43.5" customHeight="1">
      <c r="A22" s="47" t="s">
        <v>47</v>
      </c>
      <c r="B22" s="47" t="s">
        <v>48</v>
      </c>
      <c r="C22" s="47" t="s">
        <v>49</v>
      </c>
      <c r="D22" s="48" t="s">
        <v>50</v>
      </c>
      <c r="E22" s="47" t="s">
        <v>51</v>
      </c>
    </row>
    <row r="23" spans="1:5" ht="24" customHeight="1">
      <c r="A23" s="24">
        <v>1</v>
      </c>
      <c r="B23" s="28" t="s">
        <v>74</v>
      </c>
      <c r="C23" s="24" t="s">
        <v>81</v>
      </c>
      <c r="D23" s="51">
        <v>350</v>
      </c>
      <c r="E23" s="28" t="s">
        <v>76</v>
      </c>
    </row>
    <row r="24" spans="1:5" ht="23.25" customHeight="1">
      <c r="A24" s="65" t="s">
        <v>77</v>
      </c>
      <c r="B24" s="65"/>
      <c r="C24" s="65"/>
      <c r="D24" s="65"/>
      <c r="E24" s="65"/>
    </row>
    <row r="25" spans="1:5">
      <c r="A25" s="57" t="s">
        <v>82</v>
      </c>
      <c r="B25" s="57"/>
      <c r="C25" s="57"/>
      <c r="D25" s="57"/>
      <c r="E25" s="57"/>
    </row>
    <row r="26" spans="1:5" ht="46.5" customHeight="1">
      <c r="A26" s="49" t="s">
        <v>47</v>
      </c>
      <c r="B26" s="49" t="s">
        <v>48</v>
      </c>
      <c r="C26" s="49" t="s">
        <v>49</v>
      </c>
      <c r="D26" s="50" t="s">
        <v>50</v>
      </c>
      <c r="E26" s="49" t="s">
        <v>51</v>
      </c>
    </row>
    <row r="27" spans="1:5" ht="47.25" customHeight="1">
      <c r="A27" s="23">
        <v>1</v>
      </c>
      <c r="B27" s="30" t="s">
        <v>83</v>
      </c>
      <c r="C27" s="29" t="s">
        <v>84</v>
      </c>
      <c r="D27" s="23" t="s">
        <v>85</v>
      </c>
      <c r="E27" s="2" t="s">
        <v>86</v>
      </c>
    </row>
    <row r="28" spans="1:5" ht="46.5" customHeight="1">
      <c r="A28" s="24">
        <v>2</v>
      </c>
      <c r="B28" s="28" t="s">
        <v>87</v>
      </c>
      <c r="C28" s="31" t="s">
        <v>88</v>
      </c>
      <c r="D28" s="24">
        <v>400</v>
      </c>
      <c r="E28" s="32" t="s">
        <v>89</v>
      </c>
    </row>
    <row r="29" spans="1:5" ht="24" customHeight="1">
      <c r="A29" s="57" t="s">
        <v>90</v>
      </c>
      <c r="B29" s="57"/>
      <c r="C29" s="57"/>
      <c r="D29" s="57"/>
      <c r="E29" s="57"/>
    </row>
    <row r="30" spans="1:5" ht="39.75" customHeight="1">
      <c r="A30" s="49" t="s">
        <v>47</v>
      </c>
      <c r="B30" s="49" t="s">
        <v>48</v>
      </c>
      <c r="C30" s="49" t="s">
        <v>49</v>
      </c>
      <c r="D30" s="50" t="s">
        <v>50</v>
      </c>
      <c r="E30" s="49" t="s">
        <v>51</v>
      </c>
    </row>
    <row r="31" spans="1:5" ht="44.25" customHeight="1">
      <c r="A31" s="26">
        <v>1</v>
      </c>
      <c r="B31" s="34" t="s">
        <v>91</v>
      </c>
      <c r="C31" s="33" t="s">
        <v>92</v>
      </c>
      <c r="D31" s="27">
        <v>275</v>
      </c>
      <c r="E31" s="35" t="s">
        <v>93</v>
      </c>
    </row>
    <row r="32" spans="1:5" ht="60.75" customHeight="1">
      <c r="A32" s="26">
        <v>2</v>
      </c>
      <c r="B32" s="36" t="s">
        <v>94</v>
      </c>
      <c r="C32" s="31" t="s">
        <v>95</v>
      </c>
      <c r="D32" s="37">
        <v>1600</v>
      </c>
      <c r="E32" s="22" t="s">
        <v>96</v>
      </c>
    </row>
    <row r="33" spans="1:5" ht="58.5" customHeight="1">
      <c r="A33" s="26">
        <v>3</v>
      </c>
      <c r="B33" s="36" t="s">
        <v>97</v>
      </c>
      <c r="C33" s="24">
        <v>23</v>
      </c>
      <c r="D33" s="37">
        <v>1600</v>
      </c>
      <c r="E33" s="38" t="s">
        <v>96</v>
      </c>
    </row>
    <row r="34" spans="1:5" ht="39" customHeight="1">
      <c r="A34" s="24">
        <v>4</v>
      </c>
      <c r="B34" s="39" t="s">
        <v>98</v>
      </c>
      <c r="C34" s="24" t="s">
        <v>99</v>
      </c>
      <c r="D34" s="24">
        <v>400</v>
      </c>
      <c r="E34" s="39" t="s">
        <v>100</v>
      </c>
    </row>
    <row r="35" spans="1:5" ht="23.25" customHeight="1">
      <c r="A35" s="57" t="s">
        <v>101</v>
      </c>
      <c r="B35" s="57"/>
      <c r="C35" s="57"/>
      <c r="D35" s="57"/>
      <c r="E35" s="57"/>
    </row>
    <row r="36" spans="1:5" ht="50.25">
      <c r="A36" s="49" t="s">
        <v>47</v>
      </c>
      <c r="B36" s="49" t="s">
        <v>48</v>
      </c>
      <c r="C36" s="49" t="s">
        <v>49</v>
      </c>
      <c r="D36" s="50" t="s">
        <v>50</v>
      </c>
      <c r="E36" s="49" t="s">
        <v>51</v>
      </c>
    </row>
    <row r="37" spans="1:5" ht="47.25" customHeight="1">
      <c r="A37" s="24">
        <v>1</v>
      </c>
      <c r="B37" s="32" t="s">
        <v>102</v>
      </c>
      <c r="C37" s="31" t="s">
        <v>103</v>
      </c>
      <c r="D37" s="24">
        <v>150</v>
      </c>
      <c r="E37" s="39" t="s">
        <v>73</v>
      </c>
    </row>
    <row r="38" spans="1:5" ht="48" customHeight="1">
      <c r="A38" s="24">
        <v>2</v>
      </c>
      <c r="B38" s="32" t="s">
        <v>104</v>
      </c>
      <c r="C38" s="24" t="s">
        <v>105</v>
      </c>
      <c r="D38" s="24">
        <v>300</v>
      </c>
      <c r="E38" s="39" t="s">
        <v>73</v>
      </c>
    </row>
    <row r="39" spans="1:5" ht="50.25">
      <c r="A39" s="24">
        <v>3</v>
      </c>
      <c r="B39" s="32" t="s">
        <v>106</v>
      </c>
      <c r="C39" s="24" t="s">
        <v>107</v>
      </c>
      <c r="D39" s="24">
        <v>150</v>
      </c>
      <c r="E39" s="39" t="s">
        <v>57</v>
      </c>
    </row>
    <row r="40" spans="1:5" ht="50.25">
      <c r="A40" s="24">
        <v>4</v>
      </c>
      <c r="B40" s="32" t="s">
        <v>108</v>
      </c>
      <c r="C40" s="24">
        <v>25</v>
      </c>
      <c r="D40" s="24">
        <v>300</v>
      </c>
      <c r="E40" s="39" t="s">
        <v>109</v>
      </c>
    </row>
    <row r="41" spans="1:5" ht="33.75" customHeight="1">
      <c r="A41" s="23">
        <v>5</v>
      </c>
      <c r="B41" s="2" t="s">
        <v>110</v>
      </c>
      <c r="C41" s="23" t="s">
        <v>111</v>
      </c>
      <c r="D41" s="23" t="s">
        <v>85</v>
      </c>
      <c r="E41" s="2" t="s">
        <v>112</v>
      </c>
    </row>
    <row r="42" spans="1:5" ht="23.25" customHeight="1">
      <c r="A42" s="57" t="s">
        <v>113</v>
      </c>
      <c r="B42" s="57"/>
      <c r="C42" s="57"/>
      <c r="D42" s="57"/>
      <c r="E42" s="57"/>
    </row>
    <row r="43" spans="1:5" ht="48.75" customHeight="1">
      <c r="A43" s="49" t="s">
        <v>47</v>
      </c>
      <c r="B43" s="49" t="s">
        <v>48</v>
      </c>
      <c r="C43" s="49" t="s">
        <v>49</v>
      </c>
      <c r="D43" s="50" t="s">
        <v>50</v>
      </c>
      <c r="E43" s="49" t="s">
        <v>51</v>
      </c>
    </row>
    <row r="44" spans="1:5" ht="36" customHeight="1">
      <c r="A44" s="24">
        <v>1</v>
      </c>
      <c r="B44" s="39" t="s">
        <v>114</v>
      </c>
      <c r="C44" s="33" t="s">
        <v>92</v>
      </c>
      <c r="D44" s="24" t="s">
        <v>85</v>
      </c>
      <c r="E44" s="32" t="s">
        <v>115</v>
      </c>
    </row>
    <row r="45" spans="1:5" ht="30.75" customHeight="1">
      <c r="A45" s="23">
        <v>2</v>
      </c>
      <c r="B45" s="2" t="s">
        <v>116</v>
      </c>
      <c r="C45" s="29" t="s">
        <v>117</v>
      </c>
      <c r="D45" s="23">
        <v>400</v>
      </c>
      <c r="E45" s="2" t="s">
        <v>57</v>
      </c>
    </row>
    <row r="46" spans="1:5" ht="74.25" customHeight="1">
      <c r="A46" s="24">
        <v>3</v>
      </c>
      <c r="B46" s="28" t="s">
        <v>118</v>
      </c>
      <c r="C46" s="41" t="s">
        <v>105</v>
      </c>
      <c r="D46" s="24" t="s">
        <v>85</v>
      </c>
      <c r="E46" s="28" t="s">
        <v>119</v>
      </c>
    </row>
    <row r="47" spans="1:5" ht="50.25">
      <c r="A47" s="24">
        <v>4</v>
      </c>
      <c r="B47" s="32" t="s">
        <v>120</v>
      </c>
      <c r="C47" s="24" t="s">
        <v>107</v>
      </c>
      <c r="D47" s="24">
        <v>450</v>
      </c>
      <c r="E47" s="32" t="s">
        <v>121</v>
      </c>
    </row>
    <row r="48" spans="1:5" ht="31.5" customHeight="1">
      <c r="A48" s="24">
        <v>5</v>
      </c>
      <c r="B48" s="39" t="s">
        <v>122</v>
      </c>
      <c r="C48" s="24" t="s">
        <v>123</v>
      </c>
      <c r="D48" s="24">
        <v>480</v>
      </c>
      <c r="E48" s="39" t="s">
        <v>124</v>
      </c>
    </row>
    <row r="49" spans="1:5" ht="30" customHeight="1">
      <c r="A49" s="24">
        <v>6</v>
      </c>
      <c r="B49" s="28" t="s">
        <v>125</v>
      </c>
      <c r="C49" s="24" t="s">
        <v>99</v>
      </c>
      <c r="D49" s="51">
        <v>340</v>
      </c>
      <c r="E49" s="42" t="s">
        <v>124</v>
      </c>
    </row>
    <row r="50" spans="1:5" ht="24.75" customHeight="1">
      <c r="A50" s="57" t="s">
        <v>126</v>
      </c>
      <c r="B50" s="57"/>
      <c r="C50" s="57"/>
      <c r="D50" s="57"/>
      <c r="E50" s="58"/>
    </row>
    <row r="51" spans="1:5" ht="50.25">
      <c r="A51" s="49" t="s">
        <v>47</v>
      </c>
      <c r="B51" s="49" t="s">
        <v>48</v>
      </c>
      <c r="C51" s="49" t="s">
        <v>49</v>
      </c>
      <c r="D51" s="50" t="s">
        <v>50</v>
      </c>
      <c r="E51" s="49" t="s">
        <v>51</v>
      </c>
    </row>
    <row r="52" spans="1:5" ht="50.25">
      <c r="A52" s="52">
        <v>1</v>
      </c>
      <c r="B52" s="53" t="s">
        <v>127</v>
      </c>
      <c r="C52" s="52">
        <v>10</v>
      </c>
      <c r="D52" s="54">
        <v>200</v>
      </c>
      <c r="E52" s="53" t="s">
        <v>128</v>
      </c>
    </row>
  </sheetData>
  <mergeCells count="14">
    <mergeCell ref="A50:E50"/>
    <mergeCell ref="A42:E42"/>
    <mergeCell ref="A35:E35"/>
    <mergeCell ref="A1:E1"/>
    <mergeCell ref="A17:E17"/>
    <mergeCell ref="A16:E16"/>
    <mergeCell ref="A29:E29"/>
    <mergeCell ref="A20:E20"/>
    <mergeCell ref="A21:E21"/>
    <mergeCell ref="A24:E24"/>
    <mergeCell ref="A25:E25"/>
    <mergeCell ref="A2:E2"/>
    <mergeCell ref="A7:E7"/>
    <mergeCell ref="A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886D42-9D55-4E4B-87E2-24BD90075BBF}"/>
</file>

<file path=customXml/itemProps2.xml><?xml version="1.0" encoding="utf-8"?>
<ds:datastoreItem xmlns:ds="http://schemas.openxmlformats.org/officeDocument/2006/customXml" ds:itemID="{64B99C3A-3EED-47EC-830A-C03D148FFEDB}"/>
</file>

<file path=customXml/itemProps3.xml><?xml version="1.0" encoding="utf-8"?>
<ds:datastoreItem xmlns:ds="http://schemas.openxmlformats.org/officeDocument/2006/customXml" ds:itemID="{B6F5FFF8-E7F5-4FA9-916A-3F920458A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Hason Seng (ฮาซัน เซ็ง)</dc:creator>
  <cp:keywords/>
  <dc:description/>
  <cp:lastModifiedBy>Sakkarin Saophun (ศักรินทร์ เสาร์พูน)</cp:lastModifiedBy>
  <cp:revision/>
  <dcterms:created xsi:type="dcterms:W3CDTF">2025-05-29T09:09:32Z</dcterms:created>
  <dcterms:modified xsi:type="dcterms:W3CDTF">2025-10-26T04:10:57Z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